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5480" windowHeight="10830" activeTab="0"/>
  </bookViews>
  <sheets>
    <sheet name="Timing-Budget" sheetId="1" r:id="rId1"/>
    <sheet name="Glossary" sheetId="2" r:id="rId2"/>
  </sheets>
  <definedNames/>
  <calcPr fullCalcOnLoad="1"/>
</workbook>
</file>

<file path=xl/sharedStrings.xml><?xml version="1.0" encoding="utf-8"?>
<sst xmlns="http://schemas.openxmlformats.org/spreadsheetml/2006/main" count="96" uniqueCount="71">
  <si>
    <t>Fast-160</t>
  </si>
  <si>
    <t>Fast-80</t>
  </si>
  <si>
    <t>Fast40</t>
  </si>
  <si>
    <t>DT Period</t>
  </si>
  <si>
    <t>Period Tolerance</t>
  </si>
  <si>
    <t>Deterministic errors</t>
  </si>
  <si>
    <t>Silicon TX Driver Routing Skew</t>
  </si>
  <si>
    <t>Package Skew (Initiator)</t>
  </si>
  <si>
    <t>PCB Layout Skew (Initiator)</t>
  </si>
  <si>
    <t>Cable Skew (@ 25ps/Ft)</t>
  </si>
  <si>
    <t>PCB Layout Skew (Target)</t>
  </si>
  <si>
    <t>Package Skew (Target)</t>
  </si>
  <si>
    <t>Silicon RX Routing Skew</t>
  </si>
  <si>
    <t>HL Vs LH Matching</t>
  </si>
  <si>
    <t>Non-Deterministic errors</t>
  </si>
  <si>
    <t xml:space="preserve">Low Vt  Vs Substrate Noise </t>
  </si>
  <si>
    <t>Cross Talk Induced Jitter</t>
  </si>
  <si>
    <t>Input Slew Rate Dependent Skew</t>
  </si>
  <si>
    <t>Receiver Amplitude Dependent Skew</t>
  </si>
  <si>
    <r>
      <t>NOTE</t>
    </r>
    <r>
      <rPr>
        <sz val="10"/>
        <rFont val="Arial"/>
        <family val="0"/>
      </rPr>
      <t xml:space="preserve"> Cable timings based on good quality twisted pair round shielded cable</t>
    </r>
  </si>
  <si>
    <t>* Calculated Value</t>
  </si>
  <si>
    <t>Clock Jitter</t>
  </si>
  <si>
    <t>Cable Distortion ISI</t>
  </si>
  <si>
    <t>Compensatable Total</t>
  </si>
  <si>
    <t>Fast-320</t>
  </si>
  <si>
    <t>Basic Period (ns)</t>
  </si>
  <si>
    <t>Transfer Rate / Clock Info</t>
  </si>
  <si>
    <t>Data Valid Window without Deskew or PreComp</t>
  </si>
  <si>
    <t>Data Valid Window with Deskew and PreComp</t>
  </si>
  <si>
    <t>Data Setup/Hold without Deskew or PreComp</t>
  </si>
  <si>
    <t>Data Setup/Hold with Deskew and PreComp</t>
  </si>
  <si>
    <t>Total Error Budget</t>
  </si>
  <si>
    <t>* Reduced Values (From SPI-4)</t>
  </si>
  <si>
    <t>Strobe Placement Accuracy</t>
  </si>
  <si>
    <t>Data Deskew Accuracy</t>
  </si>
  <si>
    <t>Cable Skew</t>
  </si>
  <si>
    <t>Maximum time delta of package signal propagation due to trace length variations etc. (Assuming ideal simultaneous launch)</t>
  </si>
  <si>
    <t>Maximum time delta of PCB signal propagation due to trace length variations etc. (Assuming ideal simultaneous launch)</t>
  </si>
  <si>
    <t>Maximum time delta of signal propagation due to wire length variations etc. (Assuming ideal simultaneous launch)</t>
  </si>
  <si>
    <t>Small signal Vs. Large signal propagation variation through receiver.</t>
  </si>
  <si>
    <t>Maximum deviation of strobe placement from ideal center of data eye.</t>
  </si>
  <si>
    <t>Maximum skew of all received data/parity signals after deskew training.</t>
  </si>
  <si>
    <t>Input slew rate variation feed-through seen at receiver output.</t>
  </si>
  <si>
    <t>Time from first transitioning receiver to last transitioning receiver as observed at the internal parallel data latch. (Assuming simultaneous inputs)</t>
  </si>
  <si>
    <t>One Complete cycle of the Req/Ack signal. (Asserted followed by Negated)</t>
  </si>
  <si>
    <t>One half Cycle of the Req/Ack Signal. (Asserted or Negated)</t>
  </si>
  <si>
    <t>Total long term variation of reference clock signal.  (Derived from typical allowed Clock tolerance of 100ppm)</t>
  </si>
  <si>
    <t>Time from first transitioning output to last transitioning output as launched from the device pins.</t>
  </si>
  <si>
    <t>Strobe Placement Accuracy (X2)</t>
  </si>
  <si>
    <t>Data Deskew Accuracy (X2)</t>
  </si>
  <si>
    <t>NA</t>
  </si>
  <si>
    <t>Timing uncertainty caused by cable charging and attenuation effects that is dependent entirely on the data pattern.</t>
  </si>
  <si>
    <t>Internal logic symmetry variation of HL and LH transitions</t>
  </si>
  <si>
    <t>Substrate noise induced threshold uncertainty of internal logic</t>
  </si>
  <si>
    <t>Maximum Edge to Edge uncertainty of clock edge placement. (Either edge)</t>
  </si>
  <si>
    <t>Timing uncertainty due to induced noise from adjacent signal lines.</t>
  </si>
  <si>
    <t>From SPI-3</t>
  </si>
  <si>
    <r>
      <t xml:space="preserve">* These values (in all or part) are removed by </t>
    </r>
    <r>
      <rPr>
        <b/>
        <sz val="10"/>
        <color indexed="10"/>
        <rFont val="Arial"/>
        <family val="2"/>
      </rPr>
      <t>Skew Compensation Logic</t>
    </r>
  </si>
  <si>
    <t>* Possible  to Reduce these values</t>
  </si>
  <si>
    <t>TX HL Vs LH Matching</t>
  </si>
  <si>
    <t>Preliminary Timing Budget for Fast-320 (U-640)</t>
  </si>
  <si>
    <t>From SPI-4</t>
  </si>
  <si>
    <t>Via Silicon Improvements</t>
  </si>
  <si>
    <t>How to get there</t>
  </si>
  <si>
    <t>Via Deskew of both rising/falling edges</t>
  </si>
  <si>
    <t>Will require receiver equalization</t>
  </si>
  <si>
    <t>Via Receiver Equalization</t>
  </si>
  <si>
    <t>William Petty,   LSI Logic (01/15/2002)</t>
  </si>
  <si>
    <t>Proposed for SPI-5</t>
  </si>
  <si>
    <t>RX HL Vs LH Matching</t>
  </si>
  <si>
    <t>T10/02-047r0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</si>
</sst>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8">
      <selection activeCell="B21" sqref="B21"/>
    </sheetView>
  </sheetViews>
  <sheetFormatPr defaultColWidth="9.140625" defaultRowHeight="12.75"/>
  <cols>
    <col min="1" max="1" width="10.140625" style="0" customWidth="1"/>
    <col min="2" max="2" width="34.7109375" style="0" customWidth="1"/>
    <col min="3" max="3" width="13.7109375" style="4" customWidth="1"/>
    <col min="4" max="4" width="3.00390625" style="4" customWidth="1"/>
    <col min="5" max="5" width="12.8515625" style="4" customWidth="1"/>
    <col min="6" max="6" width="2.7109375" style="4" customWidth="1"/>
    <col min="7" max="7" width="12.140625" style="4" customWidth="1"/>
    <col min="8" max="8" width="2.7109375" style="0" customWidth="1"/>
    <col min="9" max="9" width="12.28125" style="4" customWidth="1"/>
    <col min="10" max="10" width="2.7109375" style="0" customWidth="1"/>
  </cols>
  <sheetData>
    <row r="1" spans="1:9" s="1" customFormat="1" ht="12.75">
      <c r="A1" s="1" t="s">
        <v>70</v>
      </c>
      <c r="C1" s="20"/>
      <c r="D1" s="20"/>
      <c r="E1" s="20"/>
      <c r="F1" s="20"/>
      <c r="G1" s="20"/>
      <c r="I1" s="20"/>
    </row>
    <row r="2" spans="1:11" s="18" customFormat="1" ht="18">
      <c r="A2" s="18" t="s">
        <v>60</v>
      </c>
      <c r="C2" s="19"/>
      <c r="D2" s="19"/>
      <c r="E2" s="19"/>
      <c r="F2" s="19"/>
      <c r="G2" s="19"/>
      <c r="I2" s="19"/>
      <c r="K2" s="18" t="s">
        <v>63</v>
      </c>
    </row>
    <row r="3" spans="1:9" s="1" customFormat="1" ht="12.75">
      <c r="A3" s="1" t="s">
        <v>67</v>
      </c>
      <c r="C3" s="20"/>
      <c r="D3" s="20"/>
      <c r="E3" s="20"/>
      <c r="F3" s="20"/>
      <c r="G3" s="20"/>
      <c r="I3" s="20"/>
    </row>
    <row r="4" spans="3:9" ht="25.5">
      <c r="C4" s="15" t="s">
        <v>68</v>
      </c>
      <c r="E4" s="15" t="s">
        <v>61</v>
      </c>
      <c r="G4" s="4" t="s">
        <v>56</v>
      </c>
      <c r="I4" s="4" t="s">
        <v>56</v>
      </c>
    </row>
    <row r="5" spans="1:9" s="2" customFormat="1" ht="12.75">
      <c r="A5" s="11" t="s">
        <v>26</v>
      </c>
      <c r="C5" s="3" t="s">
        <v>24</v>
      </c>
      <c r="D5" s="3"/>
      <c r="E5" s="3" t="s">
        <v>0</v>
      </c>
      <c r="F5" s="3"/>
      <c r="G5" s="3" t="s">
        <v>1</v>
      </c>
      <c r="I5" s="3" t="s">
        <v>2</v>
      </c>
    </row>
    <row r="6" spans="1:9" ht="12.75">
      <c r="A6" s="1"/>
      <c r="B6" t="s">
        <v>25</v>
      </c>
      <c r="C6" s="8">
        <v>6.25</v>
      </c>
      <c r="D6" s="8"/>
      <c r="E6" s="8">
        <v>12.5</v>
      </c>
      <c r="F6" s="8"/>
      <c r="G6" s="8">
        <v>25</v>
      </c>
      <c r="H6" s="9"/>
      <c r="I6" s="8">
        <v>25</v>
      </c>
    </row>
    <row r="7" spans="1:9" ht="12.75">
      <c r="A7" s="1"/>
      <c r="B7" t="s">
        <v>3</v>
      </c>
      <c r="C7" s="8">
        <v>3.125</v>
      </c>
      <c r="D7" s="8"/>
      <c r="E7" s="8">
        <v>6.25</v>
      </c>
      <c r="F7" s="8"/>
      <c r="G7" s="8">
        <v>12.5</v>
      </c>
      <c r="H7" s="9"/>
      <c r="I7" s="8">
        <v>0</v>
      </c>
    </row>
    <row r="8" spans="1:9" ht="12.75">
      <c r="A8" s="1"/>
      <c r="B8" t="s">
        <v>4</v>
      </c>
      <c r="C8" s="8">
        <v>0.03</v>
      </c>
      <c r="D8" s="8"/>
      <c r="E8" s="8">
        <v>0.03</v>
      </c>
      <c r="F8" s="8"/>
      <c r="G8" s="8">
        <v>0.6</v>
      </c>
      <c r="H8" s="9"/>
      <c r="I8" s="8">
        <v>0.7</v>
      </c>
    </row>
    <row r="10" ht="12.75">
      <c r="A10" s="1" t="s">
        <v>5</v>
      </c>
    </row>
    <row r="11" spans="1:9" ht="12.75">
      <c r="A11" s="1"/>
      <c r="B11" t="s">
        <v>6</v>
      </c>
      <c r="C11" s="7">
        <v>1</v>
      </c>
      <c r="D11" s="7"/>
      <c r="E11" s="7">
        <v>1</v>
      </c>
      <c r="F11" s="7"/>
      <c r="G11" s="8">
        <v>1.5</v>
      </c>
      <c r="H11" s="9"/>
      <c r="I11" s="8">
        <v>1.5</v>
      </c>
    </row>
    <row r="12" spans="2:9" ht="12.75">
      <c r="B12" t="s">
        <v>7</v>
      </c>
      <c r="C12" s="7">
        <v>0.065</v>
      </c>
      <c r="D12" s="7"/>
      <c r="E12" s="7">
        <v>0.065</v>
      </c>
      <c r="F12" s="7"/>
      <c r="G12" s="8">
        <v>0.065</v>
      </c>
      <c r="H12" s="9"/>
      <c r="I12" s="8">
        <v>0.065</v>
      </c>
    </row>
    <row r="13" spans="2:9" ht="12.75">
      <c r="B13" t="s">
        <v>8</v>
      </c>
      <c r="C13" s="7">
        <v>0.2</v>
      </c>
      <c r="D13" s="7"/>
      <c r="E13" s="7">
        <v>0.2</v>
      </c>
      <c r="F13" s="7"/>
      <c r="G13" s="8">
        <v>0.2</v>
      </c>
      <c r="H13" s="9"/>
      <c r="I13" s="8">
        <v>0.2</v>
      </c>
    </row>
    <row r="14" spans="2:9" ht="12.75">
      <c r="B14" t="s">
        <v>9</v>
      </c>
      <c r="C14" s="14">
        <v>2.5</v>
      </c>
      <c r="D14" s="7"/>
      <c r="E14" s="7">
        <v>2.5</v>
      </c>
      <c r="F14" s="7"/>
      <c r="G14" s="8">
        <v>2.5</v>
      </c>
      <c r="H14" s="9"/>
      <c r="I14" s="8">
        <v>2.5</v>
      </c>
    </row>
    <row r="15" spans="2:9" ht="12.75">
      <c r="B15" t="s">
        <v>10</v>
      </c>
      <c r="C15" s="7">
        <v>0.2</v>
      </c>
      <c r="D15" s="7"/>
      <c r="E15" s="7">
        <v>0.2</v>
      </c>
      <c r="F15" s="7"/>
      <c r="G15" s="8">
        <v>0.2</v>
      </c>
      <c r="H15" s="9"/>
      <c r="I15" s="8">
        <v>0.2</v>
      </c>
    </row>
    <row r="16" spans="2:9" ht="12.75">
      <c r="B16" t="s">
        <v>11</v>
      </c>
      <c r="C16" s="7">
        <v>0.065</v>
      </c>
      <c r="D16" s="7"/>
      <c r="E16" s="7">
        <v>0.065</v>
      </c>
      <c r="F16" s="7"/>
      <c r="G16" s="8">
        <v>0.065</v>
      </c>
      <c r="H16" s="9"/>
      <c r="I16" s="8">
        <v>0.065</v>
      </c>
    </row>
    <row r="17" spans="2:9" ht="12.75">
      <c r="B17" t="s">
        <v>12</v>
      </c>
      <c r="C17" s="7">
        <v>1</v>
      </c>
      <c r="D17" s="7"/>
      <c r="E17" s="7">
        <v>1</v>
      </c>
      <c r="F17" s="7"/>
      <c r="G17" s="8">
        <v>1.5</v>
      </c>
      <c r="H17" s="9"/>
      <c r="I17" s="8">
        <v>1.5</v>
      </c>
    </row>
    <row r="18" spans="2:11" ht="12.75">
      <c r="B18" t="s">
        <v>59</v>
      </c>
      <c r="C18" s="14">
        <v>0.5</v>
      </c>
      <c r="D18" s="8"/>
      <c r="E18" s="8">
        <v>0.5</v>
      </c>
      <c r="F18" s="8"/>
      <c r="G18" s="8">
        <v>0.5</v>
      </c>
      <c r="H18" s="9"/>
      <c r="I18" s="8">
        <v>0.5</v>
      </c>
      <c r="K18" t="s">
        <v>64</v>
      </c>
    </row>
    <row r="19" spans="2:11" ht="12.75">
      <c r="B19" t="s">
        <v>69</v>
      </c>
      <c r="C19" s="14">
        <v>0.5</v>
      </c>
      <c r="D19" s="8"/>
      <c r="E19" s="8">
        <v>0.5</v>
      </c>
      <c r="F19" s="8"/>
      <c r="G19" s="8">
        <v>0.5</v>
      </c>
      <c r="H19" s="9"/>
      <c r="I19" s="8">
        <v>0.5</v>
      </c>
      <c r="K19" t="s">
        <v>64</v>
      </c>
    </row>
    <row r="20" spans="2:11" ht="12.75">
      <c r="B20" t="s">
        <v>22</v>
      </c>
      <c r="C20" s="22">
        <v>3</v>
      </c>
      <c r="D20" s="7"/>
      <c r="E20" s="7">
        <v>3</v>
      </c>
      <c r="F20" s="7"/>
      <c r="G20" s="8">
        <v>3</v>
      </c>
      <c r="H20" s="9"/>
      <c r="I20" s="8">
        <v>3</v>
      </c>
      <c r="K20" t="s">
        <v>65</v>
      </c>
    </row>
    <row r="21" spans="3:9" ht="12.75">
      <c r="C21" s="21"/>
      <c r="D21" s="7"/>
      <c r="E21" s="7"/>
      <c r="F21" s="7"/>
      <c r="G21" s="8"/>
      <c r="H21" s="9"/>
      <c r="I21" s="8"/>
    </row>
    <row r="22" ht="12.75">
      <c r="A22" s="1" t="s">
        <v>14</v>
      </c>
    </row>
    <row r="23" spans="2:11" ht="12.75">
      <c r="B23" t="s">
        <v>15</v>
      </c>
      <c r="C23" s="12">
        <v>0.1</v>
      </c>
      <c r="D23" s="8"/>
      <c r="E23" s="8">
        <v>0.2</v>
      </c>
      <c r="F23" s="8"/>
      <c r="G23" s="8">
        <v>0.1</v>
      </c>
      <c r="H23" s="9"/>
      <c r="I23" s="8">
        <v>0.1</v>
      </c>
      <c r="K23" t="s">
        <v>62</v>
      </c>
    </row>
    <row r="24" spans="2:9" ht="12.75">
      <c r="B24" t="s">
        <v>21</v>
      </c>
      <c r="C24" s="22">
        <v>0.25</v>
      </c>
      <c r="D24" s="8"/>
      <c r="E24" s="8">
        <v>0.25</v>
      </c>
      <c r="F24" s="8"/>
      <c r="G24" s="8">
        <v>0.5</v>
      </c>
      <c r="H24" s="9"/>
      <c r="I24" s="8">
        <v>0.5</v>
      </c>
    </row>
    <row r="25" spans="2:9" ht="12.75">
      <c r="B25" t="s">
        <v>16</v>
      </c>
      <c r="C25" s="22">
        <v>0.5</v>
      </c>
      <c r="D25" s="8"/>
      <c r="E25" s="8">
        <v>0.5</v>
      </c>
      <c r="F25" s="8"/>
      <c r="G25" s="8">
        <v>0.5</v>
      </c>
      <c r="H25" s="9"/>
      <c r="I25" s="8">
        <v>0.5</v>
      </c>
    </row>
    <row r="26" spans="2:11" ht="12.75">
      <c r="B26" t="s">
        <v>17</v>
      </c>
      <c r="C26" s="12">
        <v>0.1</v>
      </c>
      <c r="D26" s="8"/>
      <c r="E26" s="8">
        <v>0.2</v>
      </c>
      <c r="F26" s="8"/>
      <c r="G26" s="8">
        <v>0.2</v>
      </c>
      <c r="H26" s="9"/>
      <c r="I26" s="8">
        <v>0.2</v>
      </c>
      <c r="K26" t="s">
        <v>62</v>
      </c>
    </row>
    <row r="27" spans="2:11" ht="12.75">
      <c r="B27" t="s">
        <v>18</v>
      </c>
      <c r="C27" s="22">
        <v>0.2</v>
      </c>
      <c r="D27" s="8"/>
      <c r="E27" s="8">
        <v>0.2</v>
      </c>
      <c r="F27" s="8"/>
      <c r="G27" s="8">
        <v>0.2</v>
      </c>
      <c r="H27" s="9"/>
      <c r="I27" s="8">
        <v>0.2</v>
      </c>
      <c r="K27" t="s">
        <v>66</v>
      </c>
    </row>
    <row r="28" spans="2:11" ht="12.75">
      <c r="B28" t="s">
        <v>48</v>
      </c>
      <c r="C28" s="22">
        <v>0.2</v>
      </c>
      <c r="D28" s="8"/>
      <c r="E28" s="8">
        <v>0.2</v>
      </c>
      <c r="F28" s="8"/>
      <c r="G28" s="8">
        <v>0</v>
      </c>
      <c r="H28" s="9"/>
      <c r="I28" s="8">
        <v>0</v>
      </c>
      <c r="K28" t="s">
        <v>62</v>
      </c>
    </row>
    <row r="29" spans="2:11" ht="12.75">
      <c r="B29" t="s">
        <v>49</v>
      </c>
      <c r="C29" s="12">
        <v>0.1</v>
      </c>
      <c r="D29" s="8"/>
      <c r="E29" s="8">
        <v>0.2</v>
      </c>
      <c r="F29" s="8"/>
      <c r="G29" s="8">
        <v>0</v>
      </c>
      <c r="H29" s="9"/>
      <c r="I29" s="8">
        <v>0</v>
      </c>
      <c r="K29" t="s">
        <v>62</v>
      </c>
    </row>
    <row r="31" spans="1:9" ht="12.75">
      <c r="A31" s="1" t="s">
        <v>31</v>
      </c>
      <c r="C31" s="5">
        <f>(C8/2)+SUM(C11:C20)+SUM(C23:C27)</f>
        <v>10.195000000000002</v>
      </c>
      <c r="D31" s="5"/>
      <c r="E31" s="5">
        <f>(E8/2)+SUM(E11:E20)+SUM(E23:E27)</f>
        <v>10.395000000000001</v>
      </c>
      <c r="F31" s="5"/>
      <c r="G31" s="5">
        <f>(G8/2)+SUM(G11:G20)+SUM(G23:G27)</f>
        <v>11.830000000000002</v>
      </c>
      <c r="H31" s="6"/>
      <c r="I31" s="5">
        <f>(I8/2)+SUM(I11:I20)+SUM(I23:I27)</f>
        <v>11.88</v>
      </c>
    </row>
    <row r="32" spans="1:9" ht="12.75">
      <c r="A32" s="1" t="s">
        <v>23</v>
      </c>
      <c r="C32" s="5">
        <f>SUM(C11:C19)+(C20*0.75)-C28-C29</f>
        <v>7.980000000000002</v>
      </c>
      <c r="D32" s="5"/>
      <c r="E32" s="5">
        <f>SUM(E11:E17)+(E18/2)-E28-E29</f>
        <v>4.88</v>
      </c>
      <c r="F32" s="5"/>
      <c r="G32" s="5">
        <f>G11+G12+G13+G14+G15+G16+(G18/2)</f>
        <v>4.78</v>
      </c>
      <c r="H32" s="6"/>
      <c r="I32" s="5">
        <f>I11+I12+I13+I14+I15+I16+(I18/2)</f>
        <v>4.78</v>
      </c>
    </row>
    <row r="33" spans="1:9" ht="12.75">
      <c r="A33" s="1" t="s">
        <v>27</v>
      </c>
      <c r="C33" s="5">
        <f>C7-C31</f>
        <v>-7.070000000000002</v>
      </c>
      <c r="D33" s="5"/>
      <c r="E33" s="5">
        <f>E7-E31</f>
        <v>-4.145000000000001</v>
      </c>
      <c r="F33" s="5"/>
      <c r="G33" s="5">
        <f>G7-(G8/2)-G11-G12-G13-G14-G15-G16-G17-G20-G23-G24-G25-G26-G27</f>
        <v>1.67</v>
      </c>
      <c r="H33" s="6"/>
      <c r="I33" s="5">
        <f>I6-(I8/2)-I11-I12-I13-I14-I15-I16-I17-I20-I23-I24-I25-I26-I27</f>
        <v>14.12</v>
      </c>
    </row>
    <row r="34" spans="1:9" ht="12.75">
      <c r="A34" s="1" t="s">
        <v>28</v>
      </c>
      <c r="C34" s="5">
        <f>C7-C31+C32</f>
        <v>0.9100000000000001</v>
      </c>
      <c r="D34" s="5"/>
      <c r="E34" s="5">
        <f>E7-E31+E32</f>
        <v>0.7349999999999985</v>
      </c>
      <c r="F34" s="5"/>
      <c r="G34" s="17" t="s">
        <v>50</v>
      </c>
      <c r="H34" s="6"/>
      <c r="I34" s="17" t="s">
        <v>50</v>
      </c>
    </row>
    <row r="35" spans="1:9" ht="12.75">
      <c r="A35" s="1" t="s">
        <v>29</v>
      </c>
      <c r="C35" s="5">
        <f>C33/2</f>
        <v>-3.535000000000001</v>
      </c>
      <c r="D35" s="5"/>
      <c r="E35" s="5">
        <f>E33/2</f>
        <v>-2.0725000000000007</v>
      </c>
      <c r="F35" s="5"/>
      <c r="G35" s="5">
        <f>G33/2</f>
        <v>0.835</v>
      </c>
      <c r="H35" s="6"/>
      <c r="I35" s="5">
        <f>I33/2</f>
        <v>7.06</v>
      </c>
    </row>
    <row r="36" spans="1:9" ht="12.75">
      <c r="A36" s="1" t="s">
        <v>30</v>
      </c>
      <c r="C36" s="5">
        <f>C34/2</f>
        <v>0.45500000000000007</v>
      </c>
      <c r="D36" s="5"/>
      <c r="E36" s="5">
        <f>E34/2</f>
        <v>0.36749999999999927</v>
      </c>
      <c r="F36" s="5"/>
      <c r="G36" s="17" t="s">
        <v>50</v>
      </c>
      <c r="H36" s="6"/>
      <c r="I36" s="17" t="s">
        <v>50</v>
      </c>
    </row>
    <row r="38" ht="12.75">
      <c r="B38" s="1" t="s">
        <v>19</v>
      </c>
    </row>
    <row r="39" ht="12.75">
      <c r="B39" s="10" t="s">
        <v>57</v>
      </c>
    </row>
    <row r="40" ht="12.75">
      <c r="B40" s="6" t="s">
        <v>20</v>
      </c>
    </row>
    <row r="41" ht="12.75">
      <c r="B41" s="13" t="s">
        <v>32</v>
      </c>
    </row>
    <row r="42" ht="12.75">
      <c r="B42" s="23" t="s">
        <v>58</v>
      </c>
    </row>
  </sheetData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="85" zoomScaleNormal="85" workbookViewId="0" topLeftCell="A1">
      <selection activeCell="A22" sqref="A22"/>
    </sheetView>
  </sheetViews>
  <sheetFormatPr defaultColWidth="9.140625" defaultRowHeight="12.75"/>
  <cols>
    <col min="1" max="1" width="32.8515625" style="0" customWidth="1"/>
    <col min="2" max="2" width="64.8515625" style="16" customWidth="1"/>
  </cols>
  <sheetData>
    <row r="1" spans="1:2" ht="12.75">
      <c r="A1" t="s">
        <v>25</v>
      </c>
      <c r="B1" s="16" t="s">
        <v>44</v>
      </c>
    </row>
    <row r="2" spans="1:2" ht="12.75">
      <c r="A2" t="s">
        <v>3</v>
      </c>
      <c r="B2" s="16" t="s">
        <v>45</v>
      </c>
    </row>
    <row r="3" spans="1:2" ht="25.5">
      <c r="A3" t="s">
        <v>4</v>
      </c>
      <c r="B3" s="16" t="s">
        <v>46</v>
      </c>
    </row>
    <row r="5" spans="1:2" ht="25.5">
      <c r="A5" t="s">
        <v>6</v>
      </c>
      <c r="B5" s="16" t="s">
        <v>47</v>
      </c>
    </row>
    <row r="6" spans="1:2" ht="25.5">
      <c r="A6" t="s">
        <v>7</v>
      </c>
      <c r="B6" s="16" t="s">
        <v>36</v>
      </c>
    </row>
    <row r="7" spans="1:2" ht="25.5">
      <c r="A7" t="s">
        <v>8</v>
      </c>
      <c r="B7" s="16" t="s">
        <v>37</v>
      </c>
    </row>
    <row r="8" spans="1:2" ht="25.5">
      <c r="A8" t="s">
        <v>35</v>
      </c>
      <c r="B8" s="16" t="s">
        <v>38</v>
      </c>
    </row>
    <row r="9" spans="1:2" ht="25.5">
      <c r="A9" t="s">
        <v>10</v>
      </c>
      <c r="B9" s="16" t="s">
        <v>37</v>
      </c>
    </row>
    <row r="10" spans="1:2" ht="25.5">
      <c r="A10" t="s">
        <v>11</v>
      </c>
      <c r="B10" s="16" t="s">
        <v>36</v>
      </c>
    </row>
    <row r="11" spans="1:2" ht="25.5">
      <c r="A11" t="s">
        <v>12</v>
      </c>
      <c r="B11" s="16" t="s">
        <v>43</v>
      </c>
    </row>
    <row r="12" spans="1:2" ht="25.5">
      <c r="A12" t="s">
        <v>22</v>
      </c>
      <c r="B12" s="16" t="s">
        <v>51</v>
      </c>
    </row>
    <row r="13" spans="1:2" ht="12.75">
      <c r="A13" t="s">
        <v>13</v>
      </c>
      <c r="B13" s="16" t="s">
        <v>52</v>
      </c>
    </row>
    <row r="15" spans="1:2" ht="12.75">
      <c r="A15" t="s">
        <v>15</v>
      </c>
      <c r="B15" s="16" t="s">
        <v>53</v>
      </c>
    </row>
    <row r="16" spans="1:2" ht="12.75">
      <c r="A16" t="s">
        <v>21</v>
      </c>
      <c r="B16" s="16" t="s">
        <v>54</v>
      </c>
    </row>
    <row r="17" spans="1:2" ht="12.75">
      <c r="A17" t="s">
        <v>16</v>
      </c>
      <c r="B17" s="16" t="s">
        <v>55</v>
      </c>
    </row>
    <row r="18" spans="1:2" ht="12.75">
      <c r="A18" t="s">
        <v>17</v>
      </c>
      <c r="B18" s="16" t="s">
        <v>42</v>
      </c>
    </row>
    <row r="19" spans="1:2" ht="12.75">
      <c r="A19" t="s">
        <v>18</v>
      </c>
      <c r="B19" s="16" t="s">
        <v>39</v>
      </c>
    </row>
    <row r="20" spans="1:2" ht="12.75">
      <c r="A20" t="s">
        <v>33</v>
      </c>
      <c r="B20" s="16" t="s">
        <v>40</v>
      </c>
    </row>
    <row r="21" spans="1:2" ht="12.75">
      <c r="A21" t="s">
        <v>34</v>
      </c>
      <c r="B21" s="16" t="s">
        <v>41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symbios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petty</dc:creator>
  <cp:keywords/>
  <dc:description/>
  <cp:lastModifiedBy>William Petty</cp:lastModifiedBy>
  <cp:lastPrinted>1999-08-25T20:30:17Z</cp:lastPrinted>
  <dcterms:created xsi:type="dcterms:W3CDTF">1999-05-21T16:41:12Z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